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932f4acff490c19/PDPU-Work/Teaching/Introduction to AI/Student_Practice/"/>
    </mc:Choice>
  </mc:AlternateContent>
  <xr:revisionPtr revIDLastSave="109" documentId="8_{D355208D-4C16-42EE-99A9-DB6846813A49}" xr6:coauthVersionLast="47" xr6:coauthVersionMax="47" xr10:uidLastSave="{F9769E5C-5B0C-4F63-928A-EFD68359E1D9}"/>
  <bookViews>
    <workbookView xWindow="-120" yWindow="-120" windowWidth="38640" windowHeight="15720" activeTab="1" xr2:uid="{B716994A-F706-4668-9959-194880D38FBB}"/>
  </bookViews>
  <sheets>
    <sheet name="Matrix" sheetId="1" r:id="rId1"/>
    <sheet name="CF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0" i="2" l="1"/>
  <c r="G9" i="2"/>
  <c r="G8" i="2"/>
  <c r="G7" i="2"/>
  <c r="D19" i="1"/>
  <c r="D18" i="1"/>
  <c r="H13" i="1"/>
  <c r="H4" i="1"/>
  <c r="H5" i="1"/>
  <c r="H6" i="1"/>
  <c r="H7" i="1"/>
  <c r="H8" i="1"/>
  <c r="H9" i="1"/>
  <c r="H10" i="1"/>
  <c r="H11" i="1"/>
  <c r="H12" i="1"/>
  <c r="H3" i="1"/>
  <c r="C13" i="1"/>
  <c r="D13" i="1"/>
  <c r="D17" i="1"/>
  <c r="D16" i="1"/>
  <c r="G13" i="1"/>
  <c r="F13" i="1"/>
  <c r="G4" i="1"/>
  <c r="G5" i="1"/>
  <c r="G6" i="1"/>
  <c r="G7" i="1"/>
  <c r="G8" i="1"/>
  <c r="G9" i="1"/>
  <c r="G10" i="1"/>
  <c r="G11" i="1"/>
  <c r="G12" i="1"/>
  <c r="G3" i="1"/>
  <c r="F4" i="1"/>
  <c r="F5" i="1"/>
  <c r="F6" i="1"/>
  <c r="F7" i="1"/>
  <c r="F8" i="1"/>
  <c r="F9" i="1"/>
  <c r="F10" i="1"/>
  <c r="F11" i="1"/>
  <c r="F12" i="1"/>
  <c r="F3" i="1"/>
  <c r="E4" i="1"/>
  <c r="E5" i="1"/>
  <c r="E6" i="1"/>
  <c r="E7" i="1"/>
  <c r="E8" i="1"/>
  <c r="E9" i="1"/>
  <c r="E10" i="1"/>
  <c r="E11" i="1"/>
  <c r="E12" i="1"/>
  <c r="E3" i="1"/>
</calcChain>
</file>

<file path=xl/sharedStrings.xml><?xml version="1.0" encoding="utf-8"?>
<sst xmlns="http://schemas.openxmlformats.org/spreadsheetml/2006/main" count="76" uniqueCount="45">
  <si>
    <t>Sample</t>
  </si>
  <si>
    <t>Actual Strength y (MPa)</t>
  </si>
  <si>
    <t>MAE</t>
  </si>
  <si>
    <t>Mpa</t>
  </si>
  <si>
    <t>MSE</t>
  </si>
  <si>
    <t>RMSE</t>
  </si>
  <si>
    <t>R²</t>
  </si>
  <si>
    <t>SST = sum(y-y_bar)^2)</t>
  </si>
  <si>
    <t>Predicted Strength y_k (MPa)</t>
  </si>
  <si>
    <t>e = y - y_k</t>
  </si>
  <si>
    <t>|e|</t>
  </si>
  <si>
    <t>|e|^2</t>
  </si>
  <si>
    <t>Data</t>
  </si>
  <si>
    <t>S.No</t>
  </si>
  <si>
    <t>Location</t>
  </si>
  <si>
    <t>Actual</t>
  </si>
  <si>
    <t>Predicted</t>
  </si>
  <si>
    <t>A</t>
  </si>
  <si>
    <t>Flood</t>
  </si>
  <si>
    <t>B</t>
  </si>
  <si>
    <t>C</t>
  </si>
  <si>
    <t>D</t>
  </si>
  <si>
    <t>E</t>
  </si>
  <si>
    <t>F</t>
  </si>
  <si>
    <t>No Flood</t>
  </si>
  <si>
    <t>G</t>
  </si>
  <si>
    <t>H</t>
  </si>
  <si>
    <t>I</t>
  </si>
  <si>
    <t>J</t>
  </si>
  <si>
    <t>K</t>
  </si>
  <si>
    <t>L</t>
  </si>
  <si>
    <t>Actual  Predicted</t>
  </si>
  <si>
    <t>Predicted Flood</t>
  </si>
  <si>
    <t>Predicted No Flood</t>
  </si>
  <si>
    <t>Total</t>
  </si>
  <si>
    <t>Actual Flood</t>
  </si>
  <si>
    <t>Actual No Flood</t>
  </si>
  <si>
    <t>Accuracy</t>
  </si>
  <si>
    <t>F1</t>
  </si>
  <si>
    <t>Precision</t>
  </si>
  <si>
    <t>Recall</t>
  </si>
  <si>
    <t>TP</t>
  </si>
  <si>
    <t>FN</t>
  </si>
  <si>
    <t>FP</t>
  </si>
  <si>
    <t>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</si>
</sst>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sz val="11"/>
      <color theme="1"/>
      <name val="Sagona"/>
    </font>
    <font>
      <sz val="10"/>
      <color theme="1"/>
      <name val="Sagona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vertical="center" wrapText="1"/>
    </xf>
    <xf numFmtId="168" fontId="0" fillId="0" borderId="1" xfId="0" applyNumberFormat="1" applyBorder="1"/>
    <xf numFmtId="0" fontId="1" fillId="2" borderId="1" xfId="0" applyFont="1" applyFill="1" applyBorder="1"/>
    <xf numFmtId="0" fontId="0" fillId="2" borderId="1" xfId="0" applyFill="1" applyBorder="1"/>
    <xf numFmtId="0" fontId="3" fillId="2" borderId="0" xfId="0" applyFont="1" applyFill="1"/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85725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D1C3BE-8AA1-4187-3BDD-926C4DC91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81000"/>
          <a:ext cx="8572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2</xdr:row>
      <xdr:rowOff>0</xdr:rowOff>
    </xdr:from>
    <xdr:to>
      <xdr:col>3</xdr:col>
      <xdr:colOff>85725</xdr:colOff>
      <xdr:row>2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5F9D521-0251-C390-C8E8-C8DC7D065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81000"/>
          <a:ext cx="8572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5</xdr:row>
      <xdr:rowOff>95250</xdr:rowOff>
    </xdr:from>
    <xdr:to>
      <xdr:col>13</xdr:col>
      <xdr:colOff>142875</xdr:colOff>
      <xdr:row>7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0E1479-B2A7-8656-B46A-A0FD9BD4C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4275" y="1047750"/>
          <a:ext cx="3438525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133350</xdr:colOff>
      <xdr:row>7</xdr:row>
      <xdr:rowOff>123825</xdr:rowOff>
    </xdr:from>
    <xdr:to>
      <xdr:col>12</xdr:col>
      <xdr:colOff>314325</xdr:colOff>
      <xdr:row>9</xdr:row>
      <xdr:rowOff>38100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9A0FAC0-7AA9-331B-B0C0-BDB487CE6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3800" y="1457325"/>
          <a:ext cx="2371725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323850</xdr:colOff>
      <xdr:row>9</xdr:row>
      <xdr:rowOff>180975</xdr:rowOff>
    </xdr:from>
    <xdr:to>
      <xdr:col>12</xdr:col>
      <xdr:colOff>381000</xdr:colOff>
      <xdr:row>11</xdr:row>
      <xdr:rowOff>95250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16636BF3-4E2D-3D2E-0CD8-0F103E88A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34300" y="1895475"/>
          <a:ext cx="22479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533400</xdr:colOff>
      <xdr:row>12</xdr:row>
      <xdr:rowOff>9525</xdr:rowOff>
    </xdr:from>
    <xdr:to>
      <xdr:col>13</xdr:col>
      <xdr:colOff>590550</xdr:colOff>
      <xdr:row>13</xdr:row>
      <xdr:rowOff>114300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E34AB814-2CA4-7854-C914-9606F6921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2295525"/>
          <a:ext cx="3476625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860C2-EDE7-4AB4-8E53-2D48AB450982}">
  <dimension ref="B2:H19"/>
  <sheetViews>
    <sheetView workbookViewId="0">
      <selection activeCell="B2" sqref="B2:D13"/>
    </sheetView>
  </sheetViews>
  <sheetFormatPr defaultRowHeight="15" x14ac:dyDescent="0.25"/>
  <cols>
    <col min="2" max="2" width="7.7109375" bestFit="1" customWidth="1"/>
    <col min="3" max="3" width="22.140625" bestFit="1" customWidth="1"/>
    <col min="4" max="4" width="26.85546875" bestFit="1" customWidth="1"/>
    <col min="5" max="5" width="9.42578125" bestFit="1" customWidth="1"/>
    <col min="6" max="6" width="9.42578125" style="6" bestFit="1" customWidth="1"/>
    <col min="7" max="7" width="8.42578125" style="6" bestFit="1" customWidth="1"/>
    <col min="8" max="8" width="21" style="6" bestFit="1" customWidth="1"/>
  </cols>
  <sheetData>
    <row r="2" spans="2:8" x14ac:dyDescent="0.25">
      <c r="B2" s="11" t="s">
        <v>0</v>
      </c>
      <c r="C2" s="11" t="s">
        <v>1</v>
      </c>
      <c r="D2" s="11" t="s">
        <v>8</v>
      </c>
      <c r="E2" s="2" t="s">
        <v>9</v>
      </c>
      <c r="F2" s="4" t="s">
        <v>10</v>
      </c>
      <c r="G2" s="4" t="s">
        <v>11</v>
      </c>
      <c r="H2" s="4" t="s">
        <v>7</v>
      </c>
    </row>
    <row r="3" spans="2:8" x14ac:dyDescent="0.25">
      <c r="B3" s="12">
        <v>1</v>
      </c>
      <c r="C3" s="12">
        <v>20</v>
      </c>
      <c r="D3" s="12">
        <v>22</v>
      </c>
      <c r="E3" s="1">
        <f>C3-D3</f>
        <v>-2</v>
      </c>
      <c r="F3" s="5">
        <f>ABS(E3)</f>
        <v>2</v>
      </c>
      <c r="G3" s="5">
        <f>F3^2</f>
        <v>4</v>
      </c>
      <c r="H3" s="5">
        <f>(C3 - C$13/10)^2</f>
        <v>506.25</v>
      </c>
    </row>
    <row r="4" spans="2:8" x14ac:dyDescent="0.25">
      <c r="B4" s="12">
        <v>2</v>
      </c>
      <c r="C4" s="12">
        <v>25</v>
      </c>
      <c r="D4" s="12">
        <v>24</v>
      </c>
      <c r="E4" s="1">
        <f t="shared" ref="E4:E12" si="0">C4-D4</f>
        <v>1</v>
      </c>
      <c r="F4" s="5">
        <f t="shared" ref="F4:F12" si="1">ABS(E4)</f>
        <v>1</v>
      </c>
      <c r="G4" s="5">
        <f t="shared" ref="G4:G12" si="2">F4^2</f>
        <v>1</v>
      </c>
      <c r="H4" s="5">
        <f t="shared" ref="H4:H12" si="3">(C4 - C$13/10)^2</f>
        <v>306.25</v>
      </c>
    </row>
    <row r="5" spans="2:8" x14ac:dyDescent="0.25">
      <c r="B5" s="12">
        <v>3</v>
      </c>
      <c r="C5" s="12">
        <v>30</v>
      </c>
      <c r="D5" s="12">
        <v>32</v>
      </c>
      <c r="E5" s="1">
        <f t="shared" si="0"/>
        <v>-2</v>
      </c>
      <c r="F5" s="5">
        <f t="shared" si="1"/>
        <v>2</v>
      </c>
      <c r="G5" s="5">
        <f t="shared" si="2"/>
        <v>4</v>
      </c>
      <c r="H5" s="5">
        <f t="shared" si="3"/>
        <v>156.25</v>
      </c>
    </row>
    <row r="6" spans="2:8" x14ac:dyDescent="0.25">
      <c r="B6" s="12">
        <v>4</v>
      </c>
      <c r="C6" s="12">
        <v>35</v>
      </c>
      <c r="D6" s="12">
        <v>34</v>
      </c>
      <c r="E6" s="1">
        <f t="shared" si="0"/>
        <v>1</v>
      </c>
      <c r="F6" s="5">
        <f t="shared" si="1"/>
        <v>1</v>
      </c>
      <c r="G6" s="5">
        <f t="shared" si="2"/>
        <v>1</v>
      </c>
      <c r="H6" s="5">
        <f t="shared" si="3"/>
        <v>56.25</v>
      </c>
    </row>
    <row r="7" spans="2:8" x14ac:dyDescent="0.25">
      <c r="B7" s="12">
        <v>5</v>
      </c>
      <c r="C7" s="12">
        <v>40</v>
      </c>
      <c r="D7" s="12">
        <v>41</v>
      </c>
      <c r="E7" s="1">
        <f t="shared" si="0"/>
        <v>-1</v>
      </c>
      <c r="F7" s="5">
        <f t="shared" si="1"/>
        <v>1</v>
      </c>
      <c r="G7" s="5">
        <f t="shared" si="2"/>
        <v>1</v>
      </c>
      <c r="H7" s="5">
        <f t="shared" si="3"/>
        <v>6.25</v>
      </c>
    </row>
    <row r="8" spans="2:8" x14ac:dyDescent="0.25">
      <c r="B8" s="12">
        <v>6</v>
      </c>
      <c r="C8" s="12">
        <v>45</v>
      </c>
      <c r="D8" s="12">
        <v>44</v>
      </c>
      <c r="E8" s="1">
        <f t="shared" si="0"/>
        <v>1</v>
      </c>
      <c r="F8" s="5">
        <f t="shared" si="1"/>
        <v>1</v>
      </c>
      <c r="G8" s="5">
        <f t="shared" si="2"/>
        <v>1</v>
      </c>
      <c r="H8" s="5">
        <f t="shared" si="3"/>
        <v>6.25</v>
      </c>
    </row>
    <row r="9" spans="2:8" x14ac:dyDescent="0.25">
      <c r="B9" s="12">
        <v>7</v>
      </c>
      <c r="C9" s="12">
        <v>50</v>
      </c>
      <c r="D9" s="12">
        <v>52</v>
      </c>
      <c r="E9" s="1">
        <f t="shared" si="0"/>
        <v>-2</v>
      </c>
      <c r="F9" s="5">
        <f t="shared" si="1"/>
        <v>2</v>
      </c>
      <c r="G9" s="5">
        <f t="shared" si="2"/>
        <v>4</v>
      </c>
      <c r="H9" s="5">
        <f t="shared" si="3"/>
        <v>56.25</v>
      </c>
    </row>
    <row r="10" spans="2:8" x14ac:dyDescent="0.25">
      <c r="B10" s="12">
        <v>8</v>
      </c>
      <c r="C10" s="12">
        <v>55</v>
      </c>
      <c r="D10" s="12">
        <v>53</v>
      </c>
      <c r="E10" s="1">
        <f t="shared" si="0"/>
        <v>2</v>
      </c>
      <c r="F10" s="5">
        <f t="shared" si="1"/>
        <v>2</v>
      </c>
      <c r="G10" s="5">
        <f t="shared" si="2"/>
        <v>4</v>
      </c>
      <c r="H10" s="5">
        <f t="shared" si="3"/>
        <v>156.25</v>
      </c>
    </row>
    <row r="11" spans="2:8" x14ac:dyDescent="0.25">
      <c r="B11" s="12">
        <v>9</v>
      </c>
      <c r="C11" s="12">
        <v>60</v>
      </c>
      <c r="D11" s="12">
        <v>59</v>
      </c>
      <c r="E11" s="1">
        <f t="shared" si="0"/>
        <v>1</v>
      </c>
      <c r="F11" s="5">
        <f t="shared" si="1"/>
        <v>1</v>
      </c>
      <c r="G11" s="5">
        <f t="shared" si="2"/>
        <v>1</v>
      </c>
      <c r="H11" s="5">
        <f t="shared" si="3"/>
        <v>306.25</v>
      </c>
    </row>
    <row r="12" spans="2:8" x14ac:dyDescent="0.25">
      <c r="B12" s="12">
        <v>10</v>
      </c>
      <c r="C12" s="12">
        <v>65</v>
      </c>
      <c r="D12" s="12">
        <v>66</v>
      </c>
      <c r="E12" s="1">
        <f t="shared" si="0"/>
        <v>-1</v>
      </c>
      <c r="F12" s="5">
        <f t="shared" si="1"/>
        <v>1</v>
      </c>
      <c r="G12" s="5">
        <f t="shared" si="2"/>
        <v>1</v>
      </c>
      <c r="H12" s="5">
        <f t="shared" si="3"/>
        <v>506.25</v>
      </c>
    </row>
    <row r="13" spans="2:8" x14ac:dyDescent="0.25">
      <c r="B13" s="11"/>
      <c r="C13" s="11">
        <f>SUM(C3:C12)</f>
        <v>425</v>
      </c>
      <c r="D13" s="11">
        <f>SUM(D3:D12)</f>
        <v>427</v>
      </c>
      <c r="E13" s="2"/>
      <c r="F13" s="4">
        <f xml:space="preserve"> SUM(F3:F12)</f>
        <v>14</v>
      </c>
      <c r="G13" s="4">
        <f>SUM(G3:G12)</f>
        <v>22</v>
      </c>
      <c r="H13" s="4">
        <f>SUM(H3:H12)</f>
        <v>2062.5</v>
      </c>
    </row>
    <row r="16" spans="2:8" ht="15.75" x14ac:dyDescent="0.25">
      <c r="C16" s="3" t="s">
        <v>2</v>
      </c>
      <c r="D16">
        <f>F13/COUNT(C3:C12)</f>
        <v>1.4</v>
      </c>
      <c r="E16" t="s">
        <v>3</v>
      </c>
    </row>
    <row r="17" spans="3:5" x14ac:dyDescent="0.25">
      <c r="C17" t="s">
        <v>4</v>
      </c>
      <c r="D17">
        <f>G13/COUNT(C3:C12)</f>
        <v>2.2000000000000002</v>
      </c>
      <c r="E17" t="s">
        <v>3</v>
      </c>
    </row>
    <row r="18" spans="3:5" x14ac:dyDescent="0.25">
      <c r="C18" t="s">
        <v>5</v>
      </c>
      <c r="D18">
        <f>ROUND(SQRT(G13/COUNT(C3:C12)),2)</f>
        <v>1.48</v>
      </c>
      <c r="E18" t="s">
        <v>3</v>
      </c>
    </row>
    <row r="19" spans="3:5" x14ac:dyDescent="0.25">
      <c r="C19" t="s">
        <v>6</v>
      </c>
      <c r="D19">
        <f>ROUND(1- (G13/H13),2)</f>
        <v>0.99</v>
      </c>
      <c r="E19" t="s">
        <v>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0271B-491A-49F4-AD63-9FA7FC82EA1F}">
  <dimension ref="A1:M14"/>
  <sheetViews>
    <sheetView tabSelected="1" workbookViewId="0">
      <selection activeCell="F18" sqref="F18"/>
    </sheetView>
  </sheetViews>
  <sheetFormatPr defaultRowHeight="15" x14ac:dyDescent="0.25"/>
  <cols>
    <col min="1" max="1" width="6.42578125" bestFit="1" customWidth="1"/>
    <col min="2" max="2" width="9" bestFit="1" customWidth="1"/>
    <col min="4" max="4" width="11.140625" customWidth="1"/>
    <col min="6" max="6" width="17.42578125" bestFit="1" customWidth="1"/>
    <col min="7" max="7" width="15.42578125" bestFit="1" customWidth="1"/>
    <col min="8" max="8" width="18.42578125" bestFit="1" customWidth="1"/>
    <col min="9" max="9" width="5.85546875" bestFit="1" customWidth="1"/>
    <col min="11" max="11" width="17.42578125" bestFit="1" customWidth="1"/>
    <col min="12" max="12" width="15.42578125" bestFit="1" customWidth="1"/>
    <col min="13" max="13" width="18.42578125" bestFit="1" customWidth="1"/>
  </cols>
  <sheetData>
    <row r="1" spans="1:13" x14ac:dyDescent="0.25">
      <c r="A1" s="13" t="s">
        <v>12</v>
      </c>
      <c r="B1" s="13"/>
      <c r="C1" s="13"/>
      <c r="D1" s="13"/>
    </row>
    <row r="2" spans="1:13" x14ac:dyDescent="0.25">
      <c r="A2" s="14" t="s">
        <v>13</v>
      </c>
      <c r="B2" s="15" t="s">
        <v>14</v>
      </c>
      <c r="C2" s="15" t="s">
        <v>15</v>
      </c>
      <c r="D2" s="15" t="s">
        <v>16</v>
      </c>
      <c r="F2" s="7" t="s">
        <v>31</v>
      </c>
      <c r="G2" s="7" t="s">
        <v>32</v>
      </c>
      <c r="H2" s="7" t="s">
        <v>33</v>
      </c>
      <c r="I2" s="7" t="s">
        <v>34</v>
      </c>
      <c r="K2" s="7" t="s">
        <v>31</v>
      </c>
      <c r="L2" s="7" t="s">
        <v>32</v>
      </c>
      <c r="M2" s="7" t="s">
        <v>33</v>
      </c>
    </row>
    <row r="3" spans="1:13" x14ac:dyDescent="0.25">
      <c r="A3" s="14">
        <v>1</v>
      </c>
      <c r="B3" s="15" t="s">
        <v>17</v>
      </c>
      <c r="C3" s="15" t="s">
        <v>18</v>
      </c>
      <c r="D3" s="15" t="s">
        <v>18</v>
      </c>
      <c r="F3" s="7" t="s">
        <v>35</v>
      </c>
      <c r="G3" s="7">
        <v>5</v>
      </c>
      <c r="H3" s="7">
        <v>1</v>
      </c>
      <c r="I3" s="7">
        <v>6</v>
      </c>
      <c r="K3" s="7" t="s">
        <v>35</v>
      </c>
      <c r="L3" s="7" t="s">
        <v>41</v>
      </c>
      <c r="M3" s="7" t="s">
        <v>42</v>
      </c>
    </row>
    <row r="4" spans="1:13" x14ac:dyDescent="0.25">
      <c r="A4" s="14">
        <v>2</v>
      </c>
      <c r="B4" s="15" t="s">
        <v>19</v>
      </c>
      <c r="C4" s="15" t="s">
        <v>18</v>
      </c>
      <c r="D4" s="15" t="s">
        <v>18</v>
      </c>
      <c r="F4" s="7" t="s">
        <v>36</v>
      </c>
      <c r="G4" s="7">
        <v>2</v>
      </c>
      <c r="H4" s="7">
        <v>4</v>
      </c>
      <c r="I4" s="7">
        <v>6</v>
      </c>
      <c r="K4" s="7" t="s">
        <v>36</v>
      </c>
      <c r="L4" s="7" t="s">
        <v>43</v>
      </c>
      <c r="M4" s="7" t="s">
        <v>44</v>
      </c>
    </row>
    <row r="5" spans="1:13" x14ac:dyDescent="0.25">
      <c r="A5" s="14">
        <v>3</v>
      </c>
      <c r="B5" s="15" t="s">
        <v>20</v>
      </c>
      <c r="C5" s="15" t="s">
        <v>18</v>
      </c>
      <c r="D5" s="15" t="s">
        <v>18</v>
      </c>
      <c r="F5" s="7" t="s">
        <v>34</v>
      </c>
      <c r="G5" s="7">
        <v>7</v>
      </c>
      <c r="H5" s="7">
        <v>5</v>
      </c>
      <c r="I5" s="7">
        <v>12</v>
      </c>
    </row>
    <row r="6" spans="1:13" x14ac:dyDescent="0.25">
      <c r="A6" s="14">
        <v>4</v>
      </c>
      <c r="B6" s="15" t="s">
        <v>21</v>
      </c>
      <c r="C6" s="15" t="s">
        <v>18</v>
      </c>
      <c r="D6" s="15" t="s">
        <v>18</v>
      </c>
    </row>
    <row r="7" spans="1:13" x14ac:dyDescent="0.25">
      <c r="A7" s="14">
        <v>5</v>
      </c>
      <c r="B7" s="15" t="s">
        <v>22</v>
      </c>
      <c r="C7" s="15" t="s">
        <v>18</v>
      </c>
      <c r="D7" s="15" t="s">
        <v>18</v>
      </c>
      <c r="F7" s="1" t="s">
        <v>37</v>
      </c>
      <c r="G7" s="10">
        <f>(G3+H4)/(I5)</f>
        <v>0.75</v>
      </c>
    </row>
    <row r="8" spans="1:13" x14ac:dyDescent="0.25">
      <c r="A8" s="14">
        <v>6</v>
      </c>
      <c r="B8" s="15" t="s">
        <v>23</v>
      </c>
      <c r="C8" s="15" t="s">
        <v>18</v>
      </c>
      <c r="D8" s="15" t="s">
        <v>24</v>
      </c>
      <c r="F8" s="8" t="s">
        <v>39</v>
      </c>
      <c r="G8" s="10">
        <f>(G3)/(G3+G4)</f>
        <v>0.7142857142857143</v>
      </c>
    </row>
    <row r="9" spans="1:13" x14ac:dyDescent="0.25">
      <c r="A9" s="14">
        <v>7</v>
      </c>
      <c r="B9" s="15" t="s">
        <v>25</v>
      </c>
      <c r="C9" s="15" t="s">
        <v>24</v>
      </c>
      <c r="D9" s="15" t="s">
        <v>18</v>
      </c>
      <c r="F9" s="8" t="s">
        <v>40</v>
      </c>
      <c r="G9" s="10">
        <f>(G3)/(G3+H3)</f>
        <v>0.83333333333333337</v>
      </c>
    </row>
    <row r="10" spans="1:13" x14ac:dyDescent="0.25">
      <c r="A10" s="14">
        <v>8</v>
      </c>
      <c r="B10" s="15" t="s">
        <v>26</v>
      </c>
      <c r="C10" s="15" t="s">
        <v>24</v>
      </c>
      <c r="D10" s="15" t="s">
        <v>18</v>
      </c>
      <c r="F10" s="9" t="s">
        <v>38</v>
      </c>
      <c r="G10" s="10">
        <f>2*G3/(2*G3+G4+H3)</f>
        <v>0.76923076923076927</v>
      </c>
    </row>
    <row r="11" spans="1:13" x14ac:dyDescent="0.25">
      <c r="A11" s="14">
        <v>9</v>
      </c>
      <c r="B11" s="15" t="s">
        <v>27</v>
      </c>
      <c r="C11" s="15" t="s">
        <v>24</v>
      </c>
      <c r="D11" s="15" t="s">
        <v>24</v>
      </c>
    </row>
    <row r="12" spans="1:13" x14ac:dyDescent="0.25">
      <c r="A12" s="14">
        <v>10</v>
      </c>
      <c r="B12" s="15" t="s">
        <v>28</v>
      </c>
      <c r="C12" s="15" t="s">
        <v>24</v>
      </c>
      <c r="D12" s="15" t="s">
        <v>24</v>
      </c>
    </row>
    <row r="13" spans="1:13" x14ac:dyDescent="0.25">
      <c r="A13" s="14">
        <v>11</v>
      </c>
      <c r="B13" s="15" t="s">
        <v>29</v>
      </c>
      <c r="C13" s="15" t="s">
        <v>24</v>
      </c>
      <c r="D13" s="15" t="s">
        <v>24</v>
      </c>
    </row>
    <row r="14" spans="1:13" x14ac:dyDescent="0.25">
      <c r="A14" s="14">
        <v>12</v>
      </c>
      <c r="B14" s="15" t="s">
        <v>30</v>
      </c>
      <c r="C14" s="15" t="s">
        <v>24</v>
      </c>
      <c r="D14" s="15" t="s">
        <v>24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Matrix</vt:lpstr>
      <vt:lpstr>CF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Ankit Deshmukh</dc:creator>
  <cp:lastModifiedBy>Ankit Deshmukh</cp:lastModifiedBy>
  <dcterms:created xsi:type="dcterms:W3CDTF">2026-10-15T11:41:19Z</dcterms:created>
  <dcterms:modified xsi:type="dcterms:W3CDTF">2026-10-16T05:07:47Z</dcterms:modified>
</cp:coreProperties>
</file>